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yxh97\Documents\Numis\Website\Cintellis\University\Waterfall\"/>
    </mc:Choice>
  </mc:AlternateContent>
  <bookViews>
    <workbookView xWindow="0" yWindow="0" windowWidth="25200" windowHeight="116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N17" i="1" l="1"/>
  <c r="C4" i="1"/>
  <c r="G5" i="1" s="1"/>
  <c r="M16" i="1"/>
  <c r="H15" i="1"/>
  <c r="E15" i="1"/>
  <c r="M14" i="1"/>
  <c r="F14" i="1"/>
  <c r="F13" i="1"/>
  <c r="M13" i="1" s="1"/>
  <c r="M12" i="1"/>
  <c r="F12" i="1"/>
  <c r="M11" i="1"/>
  <c r="F11" i="1"/>
  <c r="M10" i="1"/>
  <c r="F10" i="1"/>
  <c r="M9" i="1"/>
  <c r="E8" i="1"/>
  <c r="H8" i="1" s="1"/>
  <c r="H7" i="1"/>
  <c r="E7" i="1"/>
  <c r="M6" i="1"/>
  <c r="F6" i="1"/>
  <c r="M5" i="1"/>
  <c r="H5" i="1" l="1"/>
  <c r="I5" i="1" s="1"/>
  <c r="J5" i="1"/>
  <c r="K5" i="1"/>
  <c r="C5" i="1"/>
  <c r="L5" i="1"/>
  <c r="C6" i="1" l="1"/>
  <c r="G6" i="1"/>
  <c r="H6" i="1" s="1"/>
  <c r="I6" i="1" l="1"/>
  <c r="L6" i="1"/>
  <c r="K6" i="1"/>
  <c r="J6" i="1"/>
  <c r="G7" i="1"/>
  <c r="M7" i="1" s="1"/>
  <c r="C7" i="1"/>
  <c r="C8" i="1" l="1"/>
  <c r="G8" i="1"/>
  <c r="M8" i="1" s="1"/>
  <c r="I7" i="1"/>
  <c r="L7" i="1"/>
  <c r="K7" i="1"/>
  <c r="J7" i="1"/>
  <c r="L8" i="1" l="1"/>
  <c r="I8" i="1"/>
  <c r="J8" i="1"/>
  <c r="K8" i="1"/>
  <c r="C9" i="1"/>
  <c r="G9" i="1"/>
  <c r="H9" i="1" s="1"/>
  <c r="I9" i="1" l="1"/>
  <c r="L9" i="1"/>
  <c r="K9" i="1"/>
  <c r="J9" i="1"/>
  <c r="C10" i="1"/>
  <c r="G10" i="1"/>
  <c r="H10" i="1" s="1"/>
  <c r="I10" i="1" l="1"/>
  <c r="L10" i="1"/>
  <c r="K10" i="1"/>
  <c r="J10" i="1"/>
  <c r="G11" i="1"/>
  <c r="H11" i="1" s="1"/>
  <c r="C11" i="1"/>
  <c r="C12" i="1" l="1"/>
  <c r="G12" i="1"/>
  <c r="H12" i="1" s="1"/>
  <c r="I11" i="1"/>
  <c r="L11" i="1"/>
  <c r="J11" i="1"/>
  <c r="K11" i="1"/>
  <c r="L12" i="1" l="1"/>
  <c r="I12" i="1"/>
  <c r="J12" i="1"/>
  <c r="K12" i="1"/>
  <c r="C13" i="1"/>
  <c r="G13" i="1"/>
  <c r="H13" i="1" s="1"/>
  <c r="I13" i="1" l="1"/>
  <c r="L13" i="1"/>
  <c r="K13" i="1"/>
  <c r="J13" i="1"/>
  <c r="C14" i="1"/>
  <c r="G14" i="1"/>
  <c r="H14" i="1" s="1"/>
  <c r="I14" i="1" l="1"/>
  <c r="L14" i="1"/>
  <c r="K14" i="1"/>
  <c r="J14" i="1"/>
  <c r="G15" i="1"/>
  <c r="M15" i="1" s="1"/>
  <c r="C15" i="1"/>
  <c r="C16" i="1" l="1"/>
  <c r="G16" i="1"/>
  <c r="H16" i="1" s="1"/>
  <c r="I15" i="1"/>
  <c r="L15" i="1"/>
  <c r="K15" i="1"/>
  <c r="J15" i="1"/>
  <c r="L16" i="1" l="1"/>
  <c r="I16" i="1"/>
  <c r="K16" i="1"/>
  <c r="J16" i="1"/>
</calcChain>
</file>

<file path=xl/sharedStrings.xml><?xml version="1.0" encoding="utf-8"?>
<sst xmlns="http://schemas.openxmlformats.org/spreadsheetml/2006/main" count="27" uniqueCount="27">
  <si>
    <t>Base</t>
  </si>
  <si>
    <t>Start</t>
  </si>
  <si>
    <t>Up</t>
  </si>
  <si>
    <t>Down</t>
  </si>
  <si>
    <t>Up Green</t>
  </si>
  <si>
    <t>Up Red</t>
  </si>
  <si>
    <t>Down Green</t>
  </si>
  <si>
    <t>Down Red</t>
  </si>
  <si>
    <t>End</t>
  </si>
  <si>
    <t>Cells to be filled in manually</t>
  </si>
  <si>
    <t>Last Base</t>
  </si>
  <si>
    <t>Up Inv</t>
  </si>
  <si>
    <t>Down Inv</t>
  </si>
  <si>
    <t>Estimated Cost</t>
  </si>
  <si>
    <t>Budget</t>
  </si>
  <si>
    <t>Analysis</t>
  </si>
  <si>
    <t>Engineering</t>
  </si>
  <si>
    <t>Design</t>
  </si>
  <si>
    <t>Programming</t>
  </si>
  <si>
    <t>Testing</t>
  </si>
  <si>
    <t>Training</t>
  </si>
  <si>
    <t>Implementation</t>
  </si>
  <si>
    <t>Simulation</t>
  </si>
  <si>
    <t>User Acceptance</t>
  </si>
  <si>
    <t>Go-Live</t>
  </si>
  <si>
    <t>Aftercare</t>
  </si>
  <si>
    <t>Standby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</si>
</sst>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mm/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5" tint="0.7999816888943144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AB57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rgb="FF7F7F7F"/>
      </left>
      <right style="medium">
        <color theme="5" tint="-0.499984740745262"/>
      </right>
      <top style="thin">
        <color rgb="FF7F7F7F"/>
      </top>
      <bottom style="medium">
        <color theme="5" tint="-0.499984740745262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7F7F7F"/>
      </left>
      <right/>
      <top/>
      <bottom style="medium">
        <color theme="5" tint="-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</cellStyleXfs>
  <cellXfs count="29">
    <xf numFmtId="0" fontId="0" fillId="0" borderId="0" xfId="0"/>
    <xf numFmtId="44" fontId="3" fillId="3" borderId="1" xfId="3" applyNumberFormat="1"/>
    <xf numFmtId="44" fontId="3" fillId="3" borderId="1" xfId="3" applyNumberFormat="1" applyBorder="1"/>
    <xf numFmtId="44" fontId="2" fillId="2" borderId="1" xfId="2" applyNumberFormat="1" applyBorder="1"/>
    <xf numFmtId="44" fontId="0" fillId="4" borderId="0" xfId="1" applyFont="1" applyFill="1" applyBorder="1"/>
    <xf numFmtId="0" fontId="0" fillId="4" borderId="0" xfId="0" applyFill="1" applyBorder="1"/>
    <xf numFmtId="44" fontId="3" fillId="5" borderId="1" xfId="3" applyNumberFormat="1" applyFill="1" applyBorder="1"/>
    <xf numFmtId="44" fontId="2" fillId="6" borderId="1" xfId="2" applyNumberFormat="1" applyFill="1" applyBorder="1"/>
    <xf numFmtId="0" fontId="0" fillId="0" borderId="5" xfId="0" applyBorder="1"/>
    <xf numFmtId="44" fontId="0" fillId="4" borderId="6" xfId="1" applyFont="1" applyFill="1" applyBorder="1"/>
    <xf numFmtId="164" fontId="2" fillId="6" borderId="7" xfId="2" applyNumberFormat="1" applyFill="1" applyBorder="1"/>
    <xf numFmtId="164" fontId="2" fillId="2" borderId="7" xfId="2" applyNumberFormat="1" applyBorder="1"/>
    <xf numFmtId="164" fontId="0" fillId="0" borderId="8" xfId="0" applyNumberFormat="1" applyBorder="1"/>
    <xf numFmtId="44" fontId="0" fillId="4" borderId="9" xfId="1" applyFont="1" applyFill="1" applyBorder="1"/>
    <xf numFmtId="44" fontId="0" fillId="4" borderId="9" xfId="0" applyNumberFormat="1" applyFill="1" applyBorder="1"/>
    <xf numFmtId="44" fontId="3" fillId="5" borderId="10" xfId="3" applyNumberFormat="1" applyFill="1" applyBorder="1"/>
    <xf numFmtId="44" fontId="3" fillId="3" borderId="11" xfId="3" applyNumberFormat="1" applyBorder="1"/>
    <xf numFmtId="44" fontId="2" fillId="2" borderId="11" xfId="2" applyNumberFormat="1" applyBorder="1"/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44" fontId="3" fillId="3" borderId="15" xfId="3" applyNumberFormat="1" applyBorder="1"/>
    <xf numFmtId="44" fontId="3" fillId="4" borderId="11" xfId="3" applyNumberFormat="1" applyFill="1" applyBorder="1"/>
    <xf numFmtId="0" fontId="0" fillId="4" borderId="0" xfId="0" applyFill="1"/>
    <xf numFmtId="0" fontId="0" fillId="0" borderId="0" xfId="0" applyFill="1"/>
    <xf numFmtId="14" fontId="0" fillId="4" borderId="0" xfId="0" applyNumberFormat="1" applyFill="1"/>
    <xf numFmtId="0" fontId="2" fillId="2" borderId="2" xfId="2" applyBorder="1" applyAlignment="1">
      <alignment horizontal="center"/>
    </xf>
    <xf numFmtId="0" fontId="2" fillId="2" borderId="3" xfId="2" applyBorder="1" applyAlignment="1">
      <alignment horizontal="center"/>
    </xf>
    <xf numFmtId="0" fontId="2" fillId="2" borderId="4" xfId="2" applyBorder="1" applyAlignment="1">
      <alignment horizontal="center"/>
    </xf>
  </cellXfs>
  <cellStyles count="4">
    <cellStyle name="Calculation" xfId="3" builtinId="22"/>
    <cellStyle name="Currency" xfId="1" builtinId="4"/>
    <cellStyle name="Input" xfId="2" builtinId="20"/>
    <cellStyle name="Normal" xfId="0" builtinId="0"/>
  </cellStyles>
  <dxfs count="0"/>
  <tableStyles count="0" defaultTableStyle="TableStyleMedium2" defaultPivotStyle="PivotStyleLight16"/>
  <colors>
    <mruColors>
      <color rgb="FFFF7453"/>
      <color rgb="FFFFAB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accent4">
                    <a:lumMod val="20000"/>
                    <a:lumOff val="8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BE" sz="1200">
                <a:solidFill>
                  <a:schemeClr val="accent4">
                    <a:lumMod val="20000"/>
                    <a:lumOff val="80000"/>
                  </a:schemeClr>
                </a:solidFill>
              </a:rPr>
              <a:t>Project Budget vs Costs</a:t>
            </a:r>
          </a:p>
        </c:rich>
      </c:tx>
      <c:layout>
        <c:manualLayout>
          <c:xMode val="edge"/>
          <c:yMode val="edge"/>
          <c:x val="0.33989017820140904"/>
          <c:y val="3.703170437028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accent4">
                  <a:lumMod val="20000"/>
                  <a:lumOff val="8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Sheet1!$D$3</c:f>
              <c:strCache>
                <c:ptCount val="1"/>
                <c:pt idx="0">
                  <c:v>Start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Sheet1!$D$4:$D$17</c:f>
              <c:numCache>
                <c:formatCode>_("€"* #,##0.00_);_("€"* \(#,##0.00\);_("€"* "-"??_);_(@_)</c:formatCode>
                <c:ptCount val="14"/>
                <c:pt idx="0">
                  <c:v>2500</c:v>
                </c:pt>
              </c:numCache>
            </c:numRef>
          </c:val>
        </c:ser>
        <c:ser>
          <c:idx val="2"/>
          <c:order val="1"/>
          <c:tx>
            <c:strRef>
              <c:f>Sheet1!$I$3</c:f>
              <c:strCache>
                <c:ptCount val="1"/>
                <c:pt idx="0">
                  <c:v>Up Inv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Sheet1!$I$4:$I$17</c:f>
              <c:numCache>
                <c:formatCode>_("€"* #,##0.00_);_("€"* \(#,##0.00\);_("€"* "-"??_);_(@_)</c:formatCode>
                <c:ptCount val="14"/>
                <c:pt idx="1">
                  <c:v>2500</c:v>
                </c:pt>
                <c:pt idx="2">
                  <c:v>3000</c:v>
                </c:pt>
                <c:pt idx="3">
                  <c:v>2750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600</c:v>
                </c:pt>
                <c:pt idx="9">
                  <c:v>1050</c:v>
                </c:pt>
                <c:pt idx="10">
                  <c:v>2300</c:v>
                </c:pt>
                <c:pt idx="11">
                  <c:v>3425</c:v>
                </c:pt>
                <c:pt idx="12">
                  <c:v>3425</c:v>
                </c:pt>
              </c:numCache>
            </c:numRef>
          </c:val>
        </c:ser>
        <c:ser>
          <c:idx val="5"/>
          <c:order val="2"/>
          <c:tx>
            <c:strRef>
              <c:f>Sheet1!$L$3</c:f>
              <c:strCache>
                <c:ptCount val="1"/>
                <c:pt idx="0">
                  <c:v>Down Inv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Sheet1!$L$4:$L$17</c:f>
              <c:numCache>
                <c:formatCode>_("€"* #,##0.00_);_("€"* \(#,##0.00\);_("€"* "-"??_);_(@_)</c:formatCode>
                <c:ptCount val="1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-950</c:v>
                </c:pt>
                <c:pt idx="6">
                  <c:v>-50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3"/>
          <c:tx>
            <c:strRef>
              <c:f>Sheet1!$H$3</c:f>
              <c:strCache>
                <c:ptCount val="1"/>
                <c:pt idx="0">
                  <c:v>Up Red</c:v>
                </c:pt>
              </c:strCache>
            </c:strRef>
          </c:tx>
          <c:spPr>
            <a:solidFill>
              <a:srgbClr val="FF745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Sheet1!$H$4:$H$17</c:f>
              <c:numCache>
                <c:formatCode>_("€"* #,##0.00_);_("€"* \(#,##0.00\);_("€"* "-"??_);_(@_)</c:formatCode>
                <c:ptCount val="14"/>
                <c:pt idx="1">
                  <c:v>500</c:v>
                </c:pt>
                <c:pt idx="2">
                  <c:v>750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600</c:v>
                </c:pt>
                <c:pt idx="8">
                  <c:v>450</c:v>
                </c:pt>
                <c:pt idx="9">
                  <c:v>1250</c:v>
                </c:pt>
                <c:pt idx="10">
                  <c:v>1675</c:v>
                </c:pt>
                <c:pt idx="11">
                  <c:v>0</c:v>
                </c:pt>
                <c:pt idx="12">
                  <c:v>1250</c:v>
                </c:pt>
              </c:numCache>
            </c:numRef>
          </c:val>
        </c:ser>
        <c:ser>
          <c:idx val="3"/>
          <c:order val="4"/>
          <c:tx>
            <c:strRef>
              <c:f>Sheet1!$J$3</c:f>
              <c:strCache>
                <c:ptCount val="1"/>
                <c:pt idx="0">
                  <c:v>Up Green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Sheet1!$J$4:$J$17</c:f>
              <c:numCache>
                <c:formatCode>_("€"* #,##0.00_);_("€"* \(#,##0.00\);_("€"* "-"??_);_(@_)</c:formatCode>
                <c:ptCount val="14"/>
                <c:pt idx="1">
                  <c:v>0</c:v>
                </c:pt>
                <c:pt idx="2">
                  <c:v>0</c:v>
                </c:pt>
                <c:pt idx="3">
                  <c:v>1000</c:v>
                </c:pt>
                <c:pt idx="4">
                  <c:v>2750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550</c:v>
                </c:pt>
                <c:pt idx="12">
                  <c:v>0</c:v>
                </c:pt>
              </c:numCache>
            </c:numRef>
          </c:val>
        </c:ser>
        <c:ser>
          <c:idx val="4"/>
          <c:order val="5"/>
          <c:tx>
            <c:strRef>
              <c:f>Sheet1!$K$3</c:f>
              <c:strCache>
                <c:ptCount val="1"/>
                <c:pt idx="0">
                  <c:v>Down Red</c:v>
                </c:pt>
              </c:strCache>
            </c:strRef>
          </c:tx>
          <c:spPr>
            <a:solidFill>
              <a:srgbClr val="FF7453"/>
            </a:solidFill>
            <a:ln>
              <a:noFill/>
            </a:ln>
            <a:effectLst/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Sheet1!$K$4:$K$18</c:f>
              <c:numCache>
                <c:formatCode>_("€"* #,##0.00_);_("€"* \(#,##0.00\);_("€"* "-"??_);_(@_)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-800</c:v>
                </c:pt>
                <c:pt idx="6">
                  <c:v>-900</c:v>
                </c:pt>
                <c:pt idx="7">
                  <c:v>-50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Sheet1!$M$3</c:f>
              <c:strCache>
                <c:ptCount val="1"/>
                <c:pt idx="0">
                  <c:v>Down Green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Sheet1!$M$4:$M$17</c:f>
              <c:numCache>
                <c:formatCode>_("€"* #,##0.00_);_("€"* \(#,##0.00\);_("€"* "-"??_);_(@_)</c:formatCode>
                <c:ptCount val="1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-1750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Sheet1!$N$3</c:f>
              <c:strCache>
                <c:ptCount val="1"/>
                <c:pt idx="0">
                  <c:v>End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Sheet1!$N$4:$N$17</c:f>
              <c:numCache>
                <c:formatCode>_("€"* #,##0.00_);_("€"* \(#,##0.00\);_("€"* "-"??_);_(@_)</c:formatCode>
                <c:ptCount val="14"/>
                <c:pt idx="13">
                  <c:v>4675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398000"/>
        <c:axId val="398396040"/>
      </c:barChart>
      <c:catAx>
        <c:axId val="39839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accent4">
                    <a:lumMod val="20000"/>
                    <a:lumOff val="8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98396040"/>
        <c:crosses val="autoZero"/>
        <c:auto val="1"/>
        <c:lblAlgn val="ctr"/>
        <c:lblOffset val="100"/>
        <c:noMultiLvlLbl val="0"/>
      </c:catAx>
      <c:valAx>
        <c:axId val="398396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>
                    <a:lumMod val="20000"/>
                    <a:lumOff val="8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9839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>
        <a:lumMod val="75000"/>
        <a:lumOff val="25000"/>
      </a:schemeClr>
    </a:solidFill>
    <a:ln>
      <a:noFill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accent4">
                    <a:lumMod val="20000"/>
                    <a:lumOff val="8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BE" sz="1200">
                <a:solidFill>
                  <a:schemeClr val="accent4">
                    <a:lumMod val="20000"/>
                    <a:lumOff val="80000"/>
                  </a:schemeClr>
                </a:solidFill>
              </a:rPr>
              <a:t>Project Budget vs Costs</a:t>
            </a:r>
          </a:p>
        </c:rich>
      </c:tx>
      <c:layout>
        <c:manualLayout>
          <c:xMode val="edge"/>
          <c:yMode val="edge"/>
          <c:x val="0.33950913716705344"/>
          <c:y val="4.54973128358955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accent4">
                  <a:lumMod val="20000"/>
                  <a:lumOff val="8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Sheet1!$D$3</c:f>
              <c:strCache>
                <c:ptCount val="1"/>
                <c:pt idx="0">
                  <c:v>Start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Sheet1!$D$4:$D$17</c:f>
              <c:numCache>
                <c:formatCode>_("€"* #,##0.00_);_("€"* \(#,##0.00\);_("€"* "-"??_);_(@_)</c:formatCode>
                <c:ptCount val="14"/>
                <c:pt idx="0">
                  <c:v>2500</c:v>
                </c:pt>
              </c:numCache>
            </c:numRef>
          </c:val>
        </c:ser>
        <c:ser>
          <c:idx val="2"/>
          <c:order val="1"/>
          <c:tx>
            <c:strRef>
              <c:f>Sheet1!$I$3</c:f>
              <c:strCache>
                <c:ptCount val="1"/>
                <c:pt idx="0">
                  <c:v>Up Inv</c:v>
                </c:pt>
              </c:strCache>
            </c:strRef>
          </c:tx>
          <c:spPr>
            <a:pattFill prst="wdDnDiag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Sheet1!$I$4:$I$17</c:f>
              <c:numCache>
                <c:formatCode>_("€"* #,##0.00_);_("€"* \(#,##0.00\);_("€"* "-"??_);_(@_)</c:formatCode>
                <c:ptCount val="14"/>
                <c:pt idx="1">
                  <c:v>2500</c:v>
                </c:pt>
                <c:pt idx="2">
                  <c:v>3000</c:v>
                </c:pt>
                <c:pt idx="3">
                  <c:v>2750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600</c:v>
                </c:pt>
                <c:pt idx="9">
                  <c:v>1050</c:v>
                </c:pt>
                <c:pt idx="10">
                  <c:v>2300</c:v>
                </c:pt>
                <c:pt idx="11">
                  <c:v>3425</c:v>
                </c:pt>
                <c:pt idx="12">
                  <c:v>3425</c:v>
                </c:pt>
              </c:numCache>
            </c:numRef>
          </c:val>
        </c:ser>
        <c:ser>
          <c:idx val="5"/>
          <c:order val="2"/>
          <c:tx>
            <c:strRef>
              <c:f>Sheet1!$L$3</c:f>
              <c:strCache>
                <c:ptCount val="1"/>
                <c:pt idx="0">
                  <c:v>Down Inv</c:v>
                </c:pt>
              </c:strCache>
            </c:strRef>
          </c:tx>
          <c:spPr>
            <a:pattFill prst="wdDnDiag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Sheet1!$L$4:$L$17</c:f>
              <c:numCache>
                <c:formatCode>_("€"* #,##0.00_);_("€"* \(#,##0.00\);_("€"* "-"??_);_(@_)</c:formatCode>
                <c:ptCount val="1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-950</c:v>
                </c:pt>
                <c:pt idx="6">
                  <c:v>-50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3"/>
          <c:tx>
            <c:strRef>
              <c:f>Sheet1!$H$3</c:f>
              <c:strCache>
                <c:ptCount val="1"/>
                <c:pt idx="0">
                  <c:v>Up Red</c:v>
                </c:pt>
              </c:strCache>
            </c:strRef>
          </c:tx>
          <c:spPr>
            <a:solidFill>
              <a:srgbClr val="FF745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Sheet1!$H$4:$H$17</c:f>
              <c:numCache>
                <c:formatCode>_("€"* #,##0.00_);_("€"* \(#,##0.00\);_("€"* "-"??_);_(@_)</c:formatCode>
                <c:ptCount val="14"/>
                <c:pt idx="1">
                  <c:v>500</c:v>
                </c:pt>
                <c:pt idx="2">
                  <c:v>750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600</c:v>
                </c:pt>
                <c:pt idx="8">
                  <c:v>450</c:v>
                </c:pt>
                <c:pt idx="9">
                  <c:v>1250</c:v>
                </c:pt>
                <c:pt idx="10">
                  <c:v>1675</c:v>
                </c:pt>
                <c:pt idx="11">
                  <c:v>0</c:v>
                </c:pt>
                <c:pt idx="12">
                  <c:v>1250</c:v>
                </c:pt>
              </c:numCache>
            </c:numRef>
          </c:val>
        </c:ser>
        <c:ser>
          <c:idx val="3"/>
          <c:order val="4"/>
          <c:tx>
            <c:strRef>
              <c:f>Sheet1!$J$3</c:f>
              <c:strCache>
                <c:ptCount val="1"/>
                <c:pt idx="0">
                  <c:v>Up Green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Sheet1!$J$4:$J$17</c:f>
              <c:numCache>
                <c:formatCode>_("€"* #,##0.00_);_("€"* \(#,##0.00\);_("€"* "-"??_);_(@_)</c:formatCode>
                <c:ptCount val="14"/>
                <c:pt idx="1">
                  <c:v>0</c:v>
                </c:pt>
                <c:pt idx="2">
                  <c:v>0</c:v>
                </c:pt>
                <c:pt idx="3">
                  <c:v>1000</c:v>
                </c:pt>
                <c:pt idx="4">
                  <c:v>2750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550</c:v>
                </c:pt>
                <c:pt idx="12">
                  <c:v>0</c:v>
                </c:pt>
              </c:numCache>
            </c:numRef>
          </c:val>
        </c:ser>
        <c:ser>
          <c:idx val="4"/>
          <c:order val="5"/>
          <c:tx>
            <c:strRef>
              <c:f>Sheet1!$K$3</c:f>
              <c:strCache>
                <c:ptCount val="1"/>
                <c:pt idx="0">
                  <c:v>Down Red</c:v>
                </c:pt>
              </c:strCache>
            </c:strRef>
          </c:tx>
          <c:spPr>
            <a:solidFill>
              <a:srgbClr val="FF7453"/>
            </a:solidFill>
            <a:ln>
              <a:noFill/>
            </a:ln>
            <a:effectLst/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Sheet1!$K$4:$K$18</c:f>
              <c:numCache>
                <c:formatCode>_("€"* #,##0.00_);_("€"* \(#,##0.00\);_("€"* "-"??_);_(@_)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-800</c:v>
                </c:pt>
                <c:pt idx="6">
                  <c:v>-900</c:v>
                </c:pt>
                <c:pt idx="7">
                  <c:v>-50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Sheet1!$M$3</c:f>
              <c:strCache>
                <c:ptCount val="1"/>
                <c:pt idx="0">
                  <c:v>Down Green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Sheet1!$M$4:$M$17</c:f>
              <c:numCache>
                <c:formatCode>_("€"* #,##0.00_);_("€"* \(#,##0.00\);_("€"* "-"??_);_(@_)</c:formatCode>
                <c:ptCount val="1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-1750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Sheet1!$N$3</c:f>
              <c:strCache>
                <c:ptCount val="1"/>
                <c:pt idx="0">
                  <c:v>End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Sheet1!$B$4:$B$17</c:f>
              <c:strCache>
                <c:ptCount val="14"/>
                <c:pt idx="0">
                  <c:v>Budget</c:v>
                </c:pt>
                <c:pt idx="1">
                  <c:v>Analysis</c:v>
                </c:pt>
                <c:pt idx="2">
                  <c:v>Engineering</c:v>
                </c:pt>
                <c:pt idx="3">
                  <c:v>Design</c:v>
                </c:pt>
                <c:pt idx="4">
                  <c:v>Programming</c:v>
                </c:pt>
                <c:pt idx="5">
                  <c:v>Testing</c:v>
                </c:pt>
                <c:pt idx="6">
                  <c:v>Simulation</c:v>
                </c:pt>
                <c:pt idx="7">
                  <c:v>Implementation</c:v>
                </c:pt>
                <c:pt idx="8">
                  <c:v>Training</c:v>
                </c:pt>
                <c:pt idx="9">
                  <c:v>User Acceptance</c:v>
                </c:pt>
                <c:pt idx="10">
                  <c:v>Go-Live</c:v>
                </c:pt>
                <c:pt idx="11">
                  <c:v>Standby</c:v>
                </c:pt>
                <c:pt idx="12">
                  <c:v>Aftercare</c:v>
                </c:pt>
                <c:pt idx="13">
                  <c:v>Estimated Cost</c:v>
                </c:pt>
              </c:strCache>
            </c:strRef>
          </c:cat>
          <c:val>
            <c:numRef>
              <c:f>Sheet1!$N$4:$N$17</c:f>
              <c:numCache>
                <c:formatCode>_("€"* #,##0.00_);_("€"* \(#,##0.00\);_("€"* "-"??_);_(@_)</c:formatCode>
                <c:ptCount val="14"/>
                <c:pt idx="13">
                  <c:v>4675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392512"/>
        <c:axId val="398393688"/>
      </c:barChart>
      <c:catAx>
        <c:axId val="39839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accent4">
                    <a:lumMod val="20000"/>
                    <a:lumOff val="8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98393688"/>
        <c:crosses val="autoZero"/>
        <c:auto val="1"/>
        <c:lblAlgn val="ctr"/>
        <c:lblOffset val="100"/>
        <c:noMultiLvlLbl val="0"/>
      </c:catAx>
      <c:valAx>
        <c:axId val="39839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>
                    <a:lumMod val="20000"/>
                    <a:lumOff val="8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9839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>
        <a:lumMod val="75000"/>
        <a:lumOff val="25000"/>
      </a:schemeClr>
    </a:solidFill>
    <a:ln>
      <a:noFill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18</xdr:row>
      <xdr:rowOff>66675</xdr:rowOff>
    </xdr:from>
    <xdr:to>
      <xdr:col>7</xdr:col>
      <xdr:colOff>638174</xdr:colOff>
      <xdr:row>34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28574</xdr:colOff>
      <xdr:row>18</xdr:row>
      <xdr:rowOff>76200</xdr:rowOff>
    </xdr:from>
    <xdr:to>
      <xdr:col>15</xdr:col>
      <xdr:colOff>209549</xdr:colOff>
      <xdr:row>34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6"/>
  <sheetViews>
    <sheetView tabSelected="1" workbookViewId="0"/>
  </sheetViews>
  <sheetFormatPr defaultRowHeight="15" x14ac:dyDescent="0.25"/>
  <cols>
    <col min="2" max="14" width="12" customWidth="1"/>
    <col min="17" max="51" width="9.140625" style="24"/>
  </cols>
  <sheetData>
    <row r="1" spans="1:16" x14ac:dyDescent="0.25">
      <c r="A1" s="23"/>
      <c r="B1" s="23"/>
      <c r="C1" s="23"/>
      <c r="D1" s="25"/>
      <c r="E1" s="23"/>
      <c r="F1" s="26" t="s">
        <v>9</v>
      </c>
      <c r="G1" s="27"/>
      <c r="H1" s="28"/>
      <c r="I1" s="23"/>
      <c r="J1" s="23"/>
      <c r="K1" s="23"/>
      <c r="L1" s="23"/>
      <c r="M1" s="23"/>
      <c r="N1" s="23"/>
      <c r="O1" s="23"/>
      <c r="P1" s="23"/>
    </row>
    <row r="2" spans="1:16" ht="15.75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30.75" thickBot="1" x14ac:dyDescent="0.3">
      <c r="A3" s="23"/>
      <c r="B3" s="18"/>
      <c r="C3" s="19" t="s">
        <v>0</v>
      </c>
      <c r="D3" s="19" t="s">
        <v>1</v>
      </c>
      <c r="E3" s="19" t="s">
        <v>2</v>
      </c>
      <c r="F3" s="19" t="s">
        <v>3</v>
      </c>
      <c r="G3" s="19" t="s">
        <v>10</v>
      </c>
      <c r="H3" s="19" t="s">
        <v>5</v>
      </c>
      <c r="I3" s="19" t="s">
        <v>11</v>
      </c>
      <c r="J3" s="19" t="s">
        <v>4</v>
      </c>
      <c r="K3" s="19" t="s">
        <v>7</v>
      </c>
      <c r="L3" s="19" t="s">
        <v>12</v>
      </c>
      <c r="M3" s="19" t="s">
        <v>6</v>
      </c>
      <c r="N3" s="20" t="s">
        <v>8</v>
      </c>
      <c r="O3" s="23"/>
      <c r="P3" s="23"/>
    </row>
    <row r="4" spans="1:16" x14ac:dyDescent="0.25">
      <c r="A4" s="23"/>
      <c r="B4" s="8" t="s">
        <v>14</v>
      </c>
      <c r="C4" s="16">
        <f>D4</f>
        <v>2500</v>
      </c>
      <c r="D4" s="17">
        <v>2500</v>
      </c>
      <c r="E4" s="4"/>
      <c r="F4" s="4"/>
      <c r="G4" s="4"/>
      <c r="H4" s="4"/>
      <c r="I4" s="5"/>
      <c r="J4" s="5"/>
      <c r="K4" s="5"/>
      <c r="L4" s="5"/>
      <c r="M4" s="5"/>
      <c r="N4" s="9"/>
      <c r="O4" s="23"/>
      <c r="P4" s="23"/>
    </row>
    <row r="5" spans="1:16" x14ac:dyDescent="0.25">
      <c r="A5" s="23"/>
      <c r="B5" s="10" t="s">
        <v>15</v>
      </c>
      <c r="C5" s="6">
        <f>D4+E5+F5</f>
        <v>3000</v>
      </c>
      <c r="D5" s="4"/>
      <c r="E5" s="7">
        <v>500</v>
      </c>
      <c r="F5" s="7">
        <f>IF(H$32&lt;0,H$32,0)</f>
        <v>0</v>
      </c>
      <c r="G5" s="6">
        <f>C4</f>
        <v>2500</v>
      </c>
      <c r="H5" s="6">
        <f>IF(E5&gt;0,IF(G5&gt;0,E5,IF(E5+G5&gt;0,E5+G5,0)),0)</f>
        <v>500</v>
      </c>
      <c r="I5" s="6">
        <f>IF(AND(G5&gt;0,H5&gt;0),G5,IF(AND(G5&gt;0,G5+F5&gt;0),G5+F5,0))</f>
        <v>2500</v>
      </c>
      <c r="J5" s="6">
        <f>IF(AND(F5&lt;0,G5&gt;0),IF(F5+G5&gt;0,-F5,G5),0)</f>
        <v>0</v>
      </c>
      <c r="K5" s="6">
        <f t="shared" ref="K5:K16" si="0">IF(AND(E5&gt;0,G5&lt;0),IF(E5+G5&lt;0,-E5,G5),0)</f>
        <v>0</v>
      </c>
      <c r="L5" s="6">
        <f>IF(AND(G5&lt;0,F5&lt;0),G5,IF(AND(G5&lt;0,G5+E5&lt;0),G5+E5,0))</f>
        <v>0</v>
      </c>
      <c r="M5" s="6">
        <f>IF(F5&lt;0,IF(G5&lt;0,F5,IF(G5+F5&lt;0,G5+F5,0)),0)</f>
        <v>0</v>
      </c>
      <c r="N5" s="9"/>
      <c r="O5" s="23"/>
      <c r="P5" s="23"/>
    </row>
    <row r="6" spans="1:16" x14ac:dyDescent="0.25">
      <c r="A6" s="23"/>
      <c r="B6" s="11" t="s">
        <v>16</v>
      </c>
      <c r="C6" s="2">
        <f>C5+E6+F6</f>
        <v>3750</v>
      </c>
      <c r="D6" s="4"/>
      <c r="E6" s="3">
        <v>750</v>
      </c>
      <c r="F6" s="3">
        <f>IF(M$32&lt;0,M$32,0)</f>
        <v>0</v>
      </c>
      <c r="G6" s="2">
        <f>C5</f>
        <v>3000</v>
      </c>
      <c r="H6" s="2">
        <f t="shared" ref="H6:H16" si="1">IF(E6&gt;0,IF(G6&gt;0,E6,IF(E6+G6&gt;0,E6+G6,0)),0)</f>
        <v>750</v>
      </c>
      <c r="I6" s="2">
        <f t="shared" ref="I6:I16" si="2">IF(AND(G6&gt;0,H6&gt;0),G6,IF(AND(G6&gt;0,G6+F6&gt;0),G6+F6,0))</f>
        <v>3000</v>
      </c>
      <c r="J6" s="2">
        <f t="shared" ref="J6:J16" si="3">IF(AND(F6&lt;0,G6&gt;0),IF(F6+G6&gt;0,-F6,G6),0)</f>
        <v>0</v>
      </c>
      <c r="K6" s="2">
        <f t="shared" si="0"/>
        <v>0</v>
      </c>
      <c r="L6" s="2">
        <f t="shared" ref="L6:L16" si="4">IF(AND(G6&lt;0,F6&lt;0),G6,IF(AND(G6&lt;0,G6+E6&lt;0),G6+E6,0))</f>
        <v>0</v>
      </c>
      <c r="M6" s="2">
        <f t="shared" ref="M6:M16" si="5">IF(F6&lt;0,IF(G6&lt;0,F6,IF(G6+F6&lt;0,G6+F6,0)),0)</f>
        <v>0</v>
      </c>
      <c r="N6" s="9"/>
      <c r="O6" s="23"/>
      <c r="P6" s="23"/>
    </row>
    <row r="7" spans="1:16" x14ac:dyDescent="0.25">
      <c r="A7" s="23"/>
      <c r="B7" s="10" t="s">
        <v>17</v>
      </c>
      <c r="C7" s="6">
        <f t="shared" ref="C7:C16" si="6">C6+E7+F7</f>
        <v>2750</v>
      </c>
      <c r="D7" s="4"/>
      <c r="E7" s="7">
        <f>IF(R$32&gt;=0,R$32,0)</f>
        <v>0</v>
      </c>
      <c r="F7" s="7">
        <v>-1000</v>
      </c>
      <c r="G7" s="6">
        <f t="shared" ref="G7:G16" si="7">C6</f>
        <v>3750</v>
      </c>
      <c r="H7" s="6">
        <f t="shared" si="1"/>
        <v>0</v>
      </c>
      <c r="I7" s="6">
        <f t="shared" si="2"/>
        <v>2750</v>
      </c>
      <c r="J7" s="6">
        <f t="shared" si="3"/>
        <v>1000</v>
      </c>
      <c r="K7" s="6">
        <f t="shared" si="0"/>
        <v>0</v>
      </c>
      <c r="L7" s="6">
        <f t="shared" si="4"/>
        <v>0</v>
      </c>
      <c r="M7" s="6">
        <f t="shared" si="5"/>
        <v>0</v>
      </c>
      <c r="N7" s="9"/>
      <c r="O7" s="23"/>
      <c r="P7" s="23"/>
    </row>
    <row r="8" spans="1:16" x14ac:dyDescent="0.25">
      <c r="A8" s="23"/>
      <c r="B8" s="11" t="s">
        <v>18</v>
      </c>
      <c r="C8" s="2">
        <f t="shared" si="6"/>
        <v>-1750</v>
      </c>
      <c r="D8" s="4"/>
      <c r="E8" s="3">
        <f>IF(W$32&gt;=0,W$32,0)</f>
        <v>0</v>
      </c>
      <c r="F8" s="3">
        <v>-4500</v>
      </c>
      <c r="G8" s="2">
        <f t="shared" si="7"/>
        <v>2750</v>
      </c>
      <c r="H8" s="2">
        <f t="shared" si="1"/>
        <v>0</v>
      </c>
      <c r="I8" s="2">
        <f t="shared" si="2"/>
        <v>0</v>
      </c>
      <c r="J8" s="2">
        <f t="shared" si="3"/>
        <v>2750</v>
      </c>
      <c r="K8" s="2">
        <f t="shared" si="0"/>
        <v>0</v>
      </c>
      <c r="L8" s="2">
        <f t="shared" si="4"/>
        <v>0</v>
      </c>
      <c r="M8" s="2">
        <f t="shared" si="5"/>
        <v>-1750</v>
      </c>
      <c r="N8" s="9"/>
      <c r="O8" s="23"/>
      <c r="P8" s="23"/>
    </row>
    <row r="9" spans="1:16" x14ac:dyDescent="0.25">
      <c r="A9" s="23"/>
      <c r="B9" s="10" t="s">
        <v>19</v>
      </c>
      <c r="C9" s="6">
        <f t="shared" si="6"/>
        <v>-950</v>
      </c>
      <c r="D9" s="4"/>
      <c r="E9" s="7">
        <v>800</v>
      </c>
      <c r="F9" s="7"/>
      <c r="G9" s="6">
        <f t="shared" si="7"/>
        <v>-1750</v>
      </c>
      <c r="H9" s="6">
        <f t="shared" si="1"/>
        <v>0</v>
      </c>
      <c r="I9" s="6">
        <f t="shared" si="2"/>
        <v>0</v>
      </c>
      <c r="J9" s="6">
        <f t="shared" si="3"/>
        <v>0</v>
      </c>
      <c r="K9" s="6">
        <f t="shared" si="0"/>
        <v>-800</v>
      </c>
      <c r="L9" s="6">
        <f t="shared" si="4"/>
        <v>-950</v>
      </c>
      <c r="M9" s="6">
        <f t="shared" si="5"/>
        <v>0</v>
      </c>
      <c r="N9" s="9"/>
      <c r="O9" s="23"/>
      <c r="P9" s="23"/>
    </row>
    <row r="10" spans="1:16" x14ac:dyDescent="0.25">
      <c r="A10" s="23"/>
      <c r="B10" s="11" t="s">
        <v>22</v>
      </c>
      <c r="C10" s="2">
        <f t="shared" si="6"/>
        <v>-50</v>
      </c>
      <c r="D10" s="4"/>
      <c r="E10" s="3">
        <v>900</v>
      </c>
      <c r="F10" s="3">
        <f>IF(AG$32&lt;0,AG$32,0)</f>
        <v>0</v>
      </c>
      <c r="G10" s="2">
        <f t="shared" si="7"/>
        <v>-950</v>
      </c>
      <c r="H10" s="2">
        <f t="shared" si="1"/>
        <v>0</v>
      </c>
      <c r="I10" s="2">
        <f t="shared" si="2"/>
        <v>0</v>
      </c>
      <c r="J10" s="2">
        <f t="shared" si="3"/>
        <v>0</v>
      </c>
      <c r="K10" s="2">
        <f t="shared" si="0"/>
        <v>-900</v>
      </c>
      <c r="L10" s="2">
        <f t="shared" si="4"/>
        <v>-50</v>
      </c>
      <c r="M10" s="2">
        <f t="shared" si="5"/>
        <v>0</v>
      </c>
      <c r="N10" s="9"/>
      <c r="O10" s="23"/>
      <c r="P10" s="23"/>
    </row>
    <row r="11" spans="1:16" x14ac:dyDescent="0.25">
      <c r="A11" s="23"/>
      <c r="B11" s="10" t="s">
        <v>21</v>
      </c>
      <c r="C11" s="6">
        <f t="shared" si="6"/>
        <v>600</v>
      </c>
      <c r="D11" s="4"/>
      <c r="E11" s="7">
        <v>650</v>
      </c>
      <c r="F11" s="7">
        <f>IF(AL$32&lt;0,AL$32,0)</f>
        <v>0</v>
      </c>
      <c r="G11" s="6">
        <f t="shared" si="7"/>
        <v>-50</v>
      </c>
      <c r="H11" s="6">
        <f t="shared" si="1"/>
        <v>600</v>
      </c>
      <c r="I11" s="6">
        <f t="shared" si="2"/>
        <v>0</v>
      </c>
      <c r="J11" s="6">
        <f t="shared" si="3"/>
        <v>0</v>
      </c>
      <c r="K11" s="6">
        <f t="shared" si="0"/>
        <v>-50</v>
      </c>
      <c r="L11" s="6">
        <f t="shared" si="4"/>
        <v>0</v>
      </c>
      <c r="M11" s="6">
        <f t="shared" si="5"/>
        <v>0</v>
      </c>
      <c r="N11" s="9"/>
      <c r="O11" s="23"/>
      <c r="P11" s="23"/>
    </row>
    <row r="12" spans="1:16" x14ac:dyDescent="0.25">
      <c r="A12" s="23"/>
      <c r="B12" s="11" t="s">
        <v>20</v>
      </c>
      <c r="C12" s="2">
        <f t="shared" si="6"/>
        <v>1050</v>
      </c>
      <c r="D12" s="4"/>
      <c r="E12" s="3">
        <v>450</v>
      </c>
      <c r="F12" s="3">
        <f>IF(AQ$32&lt;0,AQ$32,0)</f>
        <v>0</v>
      </c>
      <c r="G12" s="2">
        <f t="shared" si="7"/>
        <v>600</v>
      </c>
      <c r="H12" s="2">
        <f t="shared" si="1"/>
        <v>450</v>
      </c>
      <c r="I12" s="2">
        <f t="shared" si="2"/>
        <v>600</v>
      </c>
      <c r="J12" s="2">
        <f t="shared" si="3"/>
        <v>0</v>
      </c>
      <c r="K12" s="2">
        <f t="shared" si="0"/>
        <v>0</v>
      </c>
      <c r="L12" s="2">
        <f t="shared" si="4"/>
        <v>0</v>
      </c>
      <c r="M12" s="2">
        <f t="shared" si="5"/>
        <v>0</v>
      </c>
      <c r="N12" s="9"/>
      <c r="O12" s="23"/>
      <c r="P12" s="23"/>
    </row>
    <row r="13" spans="1:16" x14ac:dyDescent="0.25">
      <c r="A13" s="23"/>
      <c r="B13" s="10" t="s">
        <v>23</v>
      </c>
      <c r="C13" s="6">
        <f t="shared" si="6"/>
        <v>2300</v>
      </c>
      <c r="D13" s="4"/>
      <c r="E13" s="7">
        <v>1250</v>
      </c>
      <c r="F13" s="7">
        <f>IF(AV$32&lt;0,AV$32,0)</f>
        <v>0</v>
      </c>
      <c r="G13" s="6">
        <f t="shared" si="7"/>
        <v>1050</v>
      </c>
      <c r="H13" s="6">
        <f t="shared" si="1"/>
        <v>1250</v>
      </c>
      <c r="I13" s="6">
        <f t="shared" si="2"/>
        <v>1050</v>
      </c>
      <c r="J13" s="6">
        <f t="shared" si="3"/>
        <v>0</v>
      </c>
      <c r="K13" s="6">
        <f t="shared" si="0"/>
        <v>0</v>
      </c>
      <c r="L13" s="6">
        <f t="shared" si="4"/>
        <v>0</v>
      </c>
      <c r="M13" s="6">
        <f t="shared" si="5"/>
        <v>0</v>
      </c>
      <c r="N13" s="9"/>
      <c r="O13" s="23"/>
      <c r="P13" s="23"/>
    </row>
    <row r="14" spans="1:16" x14ac:dyDescent="0.25">
      <c r="A14" s="23"/>
      <c r="B14" s="11" t="s">
        <v>24</v>
      </c>
      <c r="C14" s="2">
        <f t="shared" si="6"/>
        <v>3975</v>
      </c>
      <c r="D14" s="4"/>
      <c r="E14" s="3">
        <v>1675</v>
      </c>
      <c r="F14" s="3">
        <f>IF(BA$32&lt;0,BA$32,0)</f>
        <v>0</v>
      </c>
      <c r="G14" s="2">
        <f t="shared" si="7"/>
        <v>2300</v>
      </c>
      <c r="H14" s="2">
        <f t="shared" si="1"/>
        <v>1675</v>
      </c>
      <c r="I14" s="2">
        <f t="shared" si="2"/>
        <v>2300</v>
      </c>
      <c r="J14" s="2">
        <f t="shared" si="3"/>
        <v>0</v>
      </c>
      <c r="K14" s="2">
        <f t="shared" si="0"/>
        <v>0</v>
      </c>
      <c r="L14" s="2">
        <f t="shared" si="4"/>
        <v>0</v>
      </c>
      <c r="M14" s="2">
        <f t="shared" si="5"/>
        <v>0</v>
      </c>
      <c r="N14" s="9"/>
      <c r="O14" s="23"/>
      <c r="P14" s="23"/>
    </row>
    <row r="15" spans="1:16" x14ac:dyDescent="0.25">
      <c r="A15" s="23"/>
      <c r="B15" s="10" t="s">
        <v>26</v>
      </c>
      <c r="C15" s="6">
        <f t="shared" si="6"/>
        <v>3425</v>
      </c>
      <c r="D15" s="4"/>
      <c r="E15" s="7">
        <f>IF(BF$32&gt;=0,BF$32,0)</f>
        <v>0</v>
      </c>
      <c r="F15" s="7">
        <v>-550</v>
      </c>
      <c r="G15" s="6">
        <f t="shared" si="7"/>
        <v>3975</v>
      </c>
      <c r="H15" s="6">
        <f t="shared" si="1"/>
        <v>0</v>
      </c>
      <c r="I15" s="6">
        <f t="shared" si="2"/>
        <v>3425</v>
      </c>
      <c r="J15" s="6">
        <f t="shared" si="3"/>
        <v>550</v>
      </c>
      <c r="K15" s="6">
        <f t="shared" si="0"/>
        <v>0</v>
      </c>
      <c r="L15" s="6">
        <f t="shared" si="4"/>
        <v>0</v>
      </c>
      <c r="M15" s="6">
        <f t="shared" si="5"/>
        <v>0</v>
      </c>
      <c r="N15" s="9"/>
      <c r="O15" s="23"/>
      <c r="P15" s="23"/>
    </row>
    <row r="16" spans="1:16" x14ac:dyDescent="0.25">
      <c r="A16" s="23"/>
      <c r="B16" s="11" t="s">
        <v>25</v>
      </c>
      <c r="C16" s="1">
        <f t="shared" si="6"/>
        <v>4675</v>
      </c>
      <c r="D16" s="22"/>
      <c r="E16" s="3">
        <v>1250</v>
      </c>
      <c r="F16" s="3">
        <v>0</v>
      </c>
      <c r="G16" s="2">
        <f t="shared" si="7"/>
        <v>3425</v>
      </c>
      <c r="H16" s="2">
        <f t="shared" si="1"/>
        <v>1250</v>
      </c>
      <c r="I16" s="2">
        <f t="shared" si="2"/>
        <v>3425</v>
      </c>
      <c r="J16" s="2">
        <f t="shared" si="3"/>
        <v>0</v>
      </c>
      <c r="K16" s="2">
        <f t="shared" si="0"/>
        <v>0</v>
      </c>
      <c r="L16" s="2">
        <f t="shared" si="4"/>
        <v>0</v>
      </c>
      <c r="M16" s="2">
        <f t="shared" si="5"/>
        <v>0</v>
      </c>
      <c r="N16" s="9"/>
      <c r="O16" s="23"/>
      <c r="P16" s="23"/>
    </row>
    <row r="17" spans="1:16" ht="15.75" thickBot="1" x14ac:dyDescent="0.3">
      <c r="A17" s="23"/>
      <c r="B17" s="12" t="s">
        <v>13</v>
      </c>
      <c r="C17" s="21"/>
      <c r="D17" s="13"/>
      <c r="E17" s="13"/>
      <c r="F17" s="13"/>
      <c r="G17" s="13"/>
      <c r="H17" s="13"/>
      <c r="I17" s="14"/>
      <c r="J17" s="13"/>
      <c r="K17" s="13"/>
      <c r="L17" s="13"/>
      <c r="M17" s="13"/>
      <c r="N17" s="15">
        <f>+SUM(D4:F16)</f>
        <v>4675</v>
      </c>
      <c r="O17" s="23"/>
      <c r="P17" s="23"/>
    </row>
    <row r="18" spans="1:16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</sheetData>
  <mergeCells count="1">
    <mergeCell ref="F1:H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Intrion N.V.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Christophe Steynen</cp:lastModifiedBy>
  <dcterms:created xsi:type="dcterms:W3CDTF">2017-05-29T13:02:25Z</dcterms:created>
  <dcterms:modified xsi:type="dcterms:W3CDTF">2017-06-07T10:42:25Z</dcterms:modified>
</cp:coreProperties>
</file>